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7\Segundo Trimestre\Cuadros Excel\"/>
    </mc:Choice>
  </mc:AlternateContent>
  <bookViews>
    <workbookView xWindow="120" yWindow="105" windowWidth="18795" windowHeight="11760"/>
  </bookViews>
  <sheets>
    <sheet name="Cuadro 6 IDE" sheetId="1" r:id="rId1"/>
  </sheets>
  <definedNames>
    <definedName name="_xlnm.Print_Area" localSheetId="0">'Cuadro 6 IDE'!$A$1:$R$40</definedName>
    <definedName name="_xlnm.Print_Titles" localSheetId="0">'Cuadro 6 IDE'!$1:$11</definedName>
  </definedNames>
  <calcPr calcId="152511"/>
</workbook>
</file>

<file path=xl/calcChain.xml><?xml version="1.0" encoding="utf-8"?>
<calcChain xmlns="http://schemas.openxmlformats.org/spreadsheetml/2006/main">
  <c r="I20" i="1" l="1"/>
  <c r="J15" i="1"/>
  <c r="P15" i="1" l="1"/>
  <c r="E15" i="1"/>
  <c r="N18" i="1"/>
  <c r="O18" i="1"/>
  <c r="P18" i="1"/>
  <c r="N20" i="1"/>
  <c r="I18" i="1"/>
  <c r="J18" i="1"/>
  <c r="K18" i="1"/>
  <c r="L18" i="1"/>
  <c r="M18" i="1"/>
  <c r="H18" i="1"/>
  <c r="H20" i="1"/>
  <c r="H21" i="1"/>
  <c r="H22" i="1"/>
  <c r="H19" i="1"/>
  <c r="D18" i="1"/>
  <c r="E18" i="1"/>
  <c r="F18" i="1"/>
  <c r="G18" i="1"/>
  <c r="C18" i="1"/>
  <c r="C20" i="1"/>
  <c r="C21" i="1"/>
  <c r="C22" i="1"/>
  <c r="C19" i="1"/>
  <c r="Q18" i="1" l="1"/>
  <c r="N33" i="1"/>
  <c r="I33" i="1"/>
  <c r="I16" i="1" s="1"/>
  <c r="H33" i="1"/>
  <c r="C33" i="1"/>
  <c r="N31" i="1"/>
  <c r="I31" i="1"/>
  <c r="H31" i="1"/>
  <c r="C31" i="1"/>
  <c r="N30" i="1"/>
  <c r="N29" i="1" s="1"/>
  <c r="I30" i="1"/>
  <c r="I29" i="1" s="1"/>
  <c r="H30" i="1"/>
  <c r="C30" i="1"/>
  <c r="P29" i="1"/>
  <c r="O29" i="1"/>
  <c r="M29" i="1"/>
  <c r="L29" i="1"/>
  <c r="K29" i="1"/>
  <c r="J29" i="1"/>
  <c r="H29" i="1"/>
  <c r="G29" i="1"/>
  <c r="F29" i="1"/>
  <c r="E29" i="1"/>
  <c r="D29" i="1"/>
  <c r="C29" i="1"/>
  <c r="N27" i="1"/>
  <c r="I27" i="1"/>
  <c r="H27" i="1"/>
  <c r="C27" i="1"/>
  <c r="N26" i="1"/>
  <c r="I26" i="1"/>
  <c r="H26" i="1"/>
  <c r="C26" i="1"/>
  <c r="N25" i="1"/>
  <c r="I25" i="1"/>
  <c r="H25" i="1"/>
  <c r="C25" i="1"/>
  <c r="N24" i="1"/>
  <c r="N23" i="1" s="1"/>
  <c r="I24" i="1"/>
  <c r="I23" i="1" s="1"/>
  <c r="H24" i="1"/>
  <c r="C24" i="1"/>
  <c r="P23" i="1"/>
  <c r="O23" i="1"/>
  <c r="M23" i="1"/>
  <c r="L23" i="1"/>
  <c r="K23" i="1"/>
  <c r="J23" i="1"/>
  <c r="H23" i="1"/>
  <c r="G23" i="1"/>
  <c r="F23" i="1"/>
  <c r="E23" i="1"/>
  <c r="D23" i="1"/>
  <c r="C23" i="1"/>
  <c r="N22" i="1"/>
  <c r="I22" i="1"/>
  <c r="N21" i="1"/>
  <c r="I21" i="1"/>
  <c r="C16" i="1"/>
  <c r="N19" i="1"/>
  <c r="I19" i="1"/>
  <c r="P16" i="1"/>
  <c r="O16" i="1"/>
  <c r="N16" i="1"/>
  <c r="M16" i="1"/>
  <c r="L16" i="1"/>
  <c r="K16" i="1"/>
  <c r="J16" i="1"/>
  <c r="G16" i="1"/>
  <c r="F16" i="1"/>
  <c r="E16" i="1"/>
  <c r="D16" i="1"/>
  <c r="O15" i="1"/>
  <c r="M15" i="1"/>
  <c r="L15" i="1"/>
  <c r="K15" i="1"/>
  <c r="G15" i="1"/>
  <c r="F15" i="1"/>
  <c r="D15" i="1"/>
  <c r="P14" i="1"/>
  <c r="O14" i="1"/>
  <c r="N14" i="1"/>
  <c r="M14" i="1"/>
  <c r="L14" i="1"/>
  <c r="K14" i="1"/>
  <c r="J14" i="1"/>
  <c r="I14" i="1"/>
  <c r="G14" i="1"/>
  <c r="F14" i="1"/>
  <c r="E14" i="1"/>
  <c r="D14" i="1"/>
  <c r="C15" i="1" l="1"/>
  <c r="I15" i="1"/>
  <c r="N15" i="1"/>
  <c r="C14" i="1"/>
  <c r="D32" i="1" l="1"/>
  <c r="D28" i="1" s="1"/>
  <c r="D17" i="1"/>
  <c r="D13" i="1" s="1"/>
  <c r="C34" i="1"/>
  <c r="J17" i="1"/>
  <c r="J13" i="1" s="1"/>
  <c r="I34" i="1"/>
  <c r="H34" i="1"/>
  <c r="J32" i="1"/>
  <c r="J28" i="1" s="1"/>
  <c r="N34" i="1"/>
  <c r="Q34" i="1" s="1"/>
  <c r="O32" i="1"/>
  <c r="O28" i="1" s="1"/>
  <c r="O17" i="1"/>
  <c r="O13" i="1" s="1"/>
  <c r="E17" i="1"/>
  <c r="E13" i="1" s="1"/>
  <c r="E32" i="1"/>
  <c r="E28" i="1" s="1"/>
  <c r="K32" i="1"/>
  <c r="K28" i="1" s="1"/>
  <c r="K17" i="1"/>
  <c r="K13" i="1" s="1"/>
  <c r="P32" i="1"/>
  <c r="P28" i="1" s="1"/>
  <c r="P17" i="1"/>
  <c r="P13" i="1" s="1"/>
  <c r="F17" i="1"/>
  <c r="F13" i="1" s="1"/>
  <c r="F32" i="1"/>
  <c r="F28" i="1" s="1"/>
  <c r="L32" i="1"/>
  <c r="L28" i="1" s="1"/>
  <c r="L17" i="1"/>
  <c r="L13" i="1" s="1"/>
  <c r="G32" i="1"/>
  <c r="G28" i="1" s="1"/>
  <c r="G17" i="1"/>
  <c r="G13" i="1" s="1"/>
  <c r="M17" i="1"/>
  <c r="M13" i="1" s="1"/>
  <c r="M32" i="1"/>
  <c r="M28" i="1" s="1"/>
  <c r="Q24" i="1"/>
  <c r="Q25" i="1"/>
  <c r="Q31" i="1"/>
  <c r="Q26" i="1"/>
  <c r="Q27" i="1"/>
  <c r="Q21" i="1"/>
  <c r="N32" i="1" l="1"/>
  <c r="N28" i="1" s="1"/>
  <c r="N17" i="1"/>
  <c r="N13" i="1" s="1"/>
  <c r="C17" i="1"/>
  <c r="C13" i="1" s="1"/>
  <c r="C32" i="1"/>
  <c r="C28" i="1" s="1"/>
  <c r="H32" i="1"/>
  <c r="H28" i="1" s="1"/>
  <c r="I32" i="1"/>
  <c r="I28" i="1" s="1"/>
  <c r="I17" i="1"/>
  <c r="I13" i="1" s="1"/>
  <c r="Q13" i="1" s="1"/>
  <c r="Q15" i="1"/>
  <c r="Q29" i="1"/>
  <c r="Q22" i="1"/>
  <c r="Q32" i="1"/>
  <c r="Q16" i="1"/>
  <c r="Q23" i="1"/>
  <c r="Q33" i="1"/>
  <c r="Q20" i="1"/>
  <c r="Q30" i="1"/>
  <c r="Q19" i="1"/>
  <c r="Q17" i="1" l="1"/>
  <c r="Q28" i="1"/>
  <c r="Q14" i="1"/>
  <c r="H17" i="1" l="1"/>
  <c r="H16" i="1"/>
  <c r="H14" i="1"/>
  <c r="H15" i="1"/>
  <c r="H13" i="1" l="1"/>
</calcChain>
</file>

<file path=xl/sharedStrings.xml><?xml version="1.0" encoding="utf-8"?>
<sst xmlns="http://schemas.openxmlformats.org/spreadsheetml/2006/main" count="64" uniqueCount="41">
  <si>
    <t>Inversión directa extranjera</t>
  </si>
  <si>
    <t>(en millones de balboas)</t>
  </si>
  <si>
    <t>Partida y capital</t>
  </si>
  <si>
    <t>Total</t>
  </si>
  <si>
    <t>- Cantidad nula o cero.</t>
  </si>
  <si>
    <t>2015 (P)</t>
  </si>
  <si>
    <t xml:space="preserve">Variación porcentual                                                                                                                   </t>
  </si>
  <si>
    <t>Segundo</t>
  </si>
  <si>
    <t xml:space="preserve">Cuadro 6. INVERSIÓN DIRECTA EXTRANJERA EN LA REPÚBLICA, </t>
  </si>
  <si>
    <t>Cuarto</t>
  </si>
  <si>
    <t>Línea núm.</t>
  </si>
  <si>
    <t>(P) Cifras preliminares.</t>
  </si>
  <si>
    <t>(E) Cifras estimadas.</t>
  </si>
  <si>
    <t>2017 (E)</t>
  </si>
  <si>
    <t>2016 (P)</t>
  </si>
  <si>
    <t>SEGÚN PARTIDA: AÑOS 2015-16, PRIMER SEMESTRE 2017</t>
  </si>
  <si>
    <t>Primer semestre</t>
  </si>
  <si>
    <t>Inversión Directa Extranjera</t>
  </si>
  <si>
    <t>Bancos de licencia general</t>
  </si>
  <si>
    <t>Bancos de licencia internacional</t>
  </si>
  <si>
    <t>Empresas de la Zona Libre de Colón</t>
  </si>
  <si>
    <t>Otras empresas</t>
  </si>
  <si>
    <t>Acciones y otras participaciones de capital</t>
  </si>
  <si>
    <t xml:space="preserve">     Bancos de licencia general</t>
  </si>
  <si>
    <t xml:space="preserve">     Bancos de licencia internacional</t>
  </si>
  <si>
    <t xml:space="preserve">     Empresas de la Zona Libre de Colón</t>
  </si>
  <si>
    <t xml:space="preserve">     Otras empresas</t>
  </si>
  <si>
    <t>Utilidades reinvertidas</t>
  </si>
  <si>
    <t>Otro capital</t>
  </si>
  <si>
    <t xml:space="preserve">     Activos frente a inversionistas directos</t>
  </si>
  <si>
    <t xml:space="preserve">        Empresas de la Zona Libre de Colón</t>
  </si>
  <si>
    <t xml:space="preserve">        Otras empresas</t>
  </si>
  <si>
    <t xml:space="preserve">        Pasivos frente a inversionistas directos</t>
  </si>
  <si>
    <t xml:space="preserve">           Empresas de la Zona Libre de Colón</t>
  </si>
  <si>
    <t xml:space="preserve">           Otras empresas</t>
  </si>
  <si>
    <t>CONTRALORÍA GENERAL DE LA REPÚBLICA - INSTITUTO NACIONAL DE ESTADÍSTICA Y CENSO</t>
  </si>
  <si>
    <t>Cuadro 6. INVERSIÓN DIRECTA EXTRANJERA EN LA REPÚBLICA,</t>
  </si>
  <si>
    <t>Trimestre</t>
  </si>
  <si>
    <t>Primer</t>
  </si>
  <si>
    <t>Tercer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</si>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</sst>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 [$€-2]\ * #,##0.00_ ;_ [$€-2]\ * \-#,##0.00_ ;_ [$€-2]\ * &quot;-&quot;??_ "/>
  </numFmts>
  <fonts count="26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165" fontId="9" fillId="0" borderId="0" applyFont="0" applyFill="0" applyBorder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19" fillId="0" borderId="0"/>
    <xf numFmtId="0" fontId="20" fillId="0" borderId="0"/>
    <xf numFmtId="0" fontId="1" fillId="23" borderId="4" applyNumberFormat="0" applyFon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7" fillId="0" borderId="7" applyNumberFormat="0" applyFill="0" applyAlignment="0" applyProtection="0"/>
    <xf numFmtId="0" fontId="18" fillId="0" borderId="8" applyNumberFormat="0" applyFill="0" applyAlignment="0" applyProtection="0"/>
  </cellStyleXfs>
  <cellXfs count="52">
    <xf numFmtId="0" fontId="0" fillId="0" borderId="0" xfId="0"/>
    <xf numFmtId="0" fontId="9" fillId="24" borderId="0" xfId="0" applyFont="1" applyFill="1"/>
    <xf numFmtId="164" fontId="9" fillId="24" borderId="9" xfId="0" applyNumberFormat="1" applyFont="1" applyFill="1" applyBorder="1"/>
    <xf numFmtId="164" fontId="9" fillId="24" borderId="9" xfId="0" applyNumberFormat="1" applyFont="1" applyFill="1" applyBorder="1" applyAlignment="1">
      <alignment horizontal="right"/>
    </xf>
    <xf numFmtId="0" fontId="9" fillId="24" borderId="0" xfId="0" applyFont="1" applyFill="1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/>
    </xf>
    <xf numFmtId="0" fontId="23" fillId="24" borderId="0" xfId="0" applyFont="1" applyFill="1" applyAlignment="1">
      <alignment horizontal="right"/>
    </xf>
    <xf numFmtId="0" fontId="23" fillId="24" borderId="0" xfId="0" applyFont="1" applyFill="1"/>
    <xf numFmtId="164" fontId="24" fillId="24" borderId="9" xfId="0" applyNumberFormat="1" applyFont="1" applyFill="1" applyBorder="1"/>
    <xf numFmtId="0" fontId="9" fillId="24" borderId="19" xfId="0" applyNumberFormat="1" applyFont="1" applyFill="1" applyBorder="1"/>
    <xf numFmtId="0" fontId="9" fillId="24" borderId="0" xfId="0" applyNumberFormat="1" applyFont="1" applyFill="1"/>
    <xf numFmtId="0" fontId="9" fillId="24" borderId="12" xfId="0" applyNumberFormat="1" applyFont="1" applyFill="1" applyBorder="1"/>
    <xf numFmtId="0" fontId="9" fillId="24" borderId="23" xfId="0" applyNumberFormat="1" applyFont="1" applyFill="1" applyBorder="1"/>
    <xf numFmtId="0" fontId="24" fillId="24" borderId="9" xfId="0" applyNumberFormat="1" applyFont="1" applyFill="1" applyBorder="1"/>
    <xf numFmtId="0" fontId="9" fillId="24" borderId="9" xfId="0" applyNumberFormat="1" applyFont="1" applyFill="1" applyBorder="1" applyAlignment="1">
      <alignment horizontal="left" indent="2"/>
    </xf>
    <xf numFmtId="0" fontId="24" fillId="24" borderId="9" xfId="0" applyNumberFormat="1" applyFont="1" applyFill="1" applyBorder="1" applyAlignment="1">
      <alignment horizontal="left" indent="1"/>
    </xf>
    <xf numFmtId="0" fontId="9" fillId="24" borderId="9" xfId="0" applyNumberFormat="1" applyFont="1" applyFill="1" applyBorder="1" applyAlignment="1">
      <alignment horizontal="left" indent="1"/>
    </xf>
    <xf numFmtId="0" fontId="9" fillId="24" borderId="10" xfId="0" applyNumberFormat="1" applyFont="1" applyFill="1" applyBorder="1"/>
    <xf numFmtId="164" fontId="9" fillId="24" borderId="9" xfId="35" applyNumberFormat="1" applyFont="1" applyFill="1" applyBorder="1" applyAlignment="1">
      <alignment horizontal="center" vertical="center" wrapText="1"/>
    </xf>
    <xf numFmtId="164" fontId="9" fillId="24" borderId="10" xfId="0" applyNumberFormat="1" applyFont="1" applyFill="1" applyBorder="1"/>
    <xf numFmtId="0" fontId="9" fillId="24" borderId="21" xfId="0" applyNumberFormat="1" applyFont="1" applyFill="1" applyBorder="1"/>
    <xf numFmtId="0" fontId="25" fillId="25" borderId="16" xfId="0" applyNumberFormat="1" applyFont="1" applyFill="1" applyBorder="1" applyAlignment="1" applyProtection="1">
      <alignment horizontal="center" vertical="center"/>
    </xf>
    <xf numFmtId="0" fontId="24" fillId="25" borderId="10" xfId="35" applyNumberFormat="1" applyFont="1" applyFill="1" applyBorder="1" applyAlignment="1">
      <alignment horizontal="center" vertical="center"/>
    </xf>
    <xf numFmtId="0" fontId="24" fillId="25" borderId="14" xfId="35" applyNumberFormat="1" applyFont="1" applyFill="1" applyBorder="1" applyAlignment="1">
      <alignment horizontal="center" vertical="center"/>
    </xf>
    <xf numFmtId="0" fontId="24" fillId="25" borderId="18" xfId="0" applyNumberFormat="1" applyFont="1" applyFill="1" applyBorder="1" applyAlignment="1">
      <alignment horizontal="center" vertical="center" wrapText="1"/>
    </xf>
    <xf numFmtId="0" fontId="24" fillId="25" borderId="15" xfId="0" applyNumberFormat="1" applyFont="1" applyFill="1" applyBorder="1" applyAlignment="1">
      <alignment horizontal="center" vertical="center" wrapText="1"/>
    </xf>
    <xf numFmtId="0" fontId="24" fillId="25" borderId="20" xfId="0" applyNumberFormat="1" applyFont="1" applyFill="1" applyBorder="1" applyAlignment="1">
      <alignment horizontal="center" vertical="center" wrapText="1"/>
    </xf>
    <xf numFmtId="0" fontId="25" fillId="25" borderId="23" xfId="0" applyNumberFormat="1" applyFont="1" applyFill="1" applyBorder="1" applyAlignment="1">
      <alignment horizontal="center" vertical="center"/>
    </xf>
    <xf numFmtId="0" fontId="25" fillId="25" borderId="10" xfId="0" applyNumberFormat="1" applyFont="1" applyFill="1" applyBorder="1" applyAlignment="1">
      <alignment horizontal="center" vertical="center"/>
    </xf>
    <xf numFmtId="0" fontId="25" fillId="25" borderId="14" xfId="0" applyNumberFormat="1" applyFont="1" applyFill="1" applyBorder="1" applyAlignment="1" applyProtection="1">
      <alignment horizontal="center" vertical="center"/>
    </xf>
    <xf numFmtId="0" fontId="24" fillId="25" borderId="18" xfId="0" applyNumberFormat="1" applyFont="1" applyFill="1" applyBorder="1" applyAlignment="1" applyProtection="1">
      <alignment horizontal="center" vertical="center" wrapText="1"/>
    </xf>
    <xf numFmtId="0" fontId="24" fillId="25" borderId="20" xfId="0" applyNumberFormat="1" applyFont="1" applyFill="1" applyBorder="1" applyAlignment="1" applyProtection="1">
      <alignment horizontal="center" vertical="center" wrapText="1"/>
    </xf>
    <xf numFmtId="0" fontId="25" fillId="25" borderId="23" xfId="0" applyNumberFormat="1" applyFont="1" applyFill="1" applyBorder="1" applyAlignment="1">
      <alignment horizontal="center" vertical="center" wrapText="1"/>
    </xf>
    <xf numFmtId="0" fontId="25" fillId="25" borderId="10" xfId="0" applyNumberFormat="1" applyFont="1" applyFill="1" applyBorder="1" applyAlignment="1">
      <alignment horizontal="center" vertical="center" wrapText="1"/>
    </xf>
    <xf numFmtId="0" fontId="25" fillId="25" borderId="16" xfId="0" applyNumberFormat="1" applyFont="1" applyFill="1" applyBorder="1" applyAlignment="1" applyProtection="1">
      <alignment horizontal="center" vertical="center"/>
    </xf>
    <xf numFmtId="0" fontId="25" fillId="25" borderId="17" xfId="0" applyNumberFormat="1" applyFont="1" applyFill="1" applyBorder="1" applyAlignment="1" applyProtection="1">
      <alignment horizontal="center" vertical="center"/>
    </xf>
    <xf numFmtId="0" fontId="25" fillId="25" borderId="13" xfId="0" applyNumberFormat="1" applyFont="1" applyFill="1" applyBorder="1" applyAlignment="1" applyProtection="1">
      <alignment horizontal="center" vertical="center"/>
    </xf>
    <xf numFmtId="0" fontId="24" fillId="25" borderId="18" xfId="0" applyNumberFormat="1" applyFont="1" applyFill="1" applyBorder="1" applyAlignment="1" applyProtection="1">
      <alignment horizontal="center" vertical="center"/>
    </xf>
    <xf numFmtId="0" fontId="24" fillId="25" borderId="19" xfId="0" applyNumberFormat="1" applyFont="1" applyFill="1" applyBorder="1" applyAlignment="1" applyProtection="1">
      <alignment horizontal="center" vertical="center"/>
    </xf>
    <xf numFmtId="0" fontId="24" fillId="25" borderId="22" xfId="0" applyNumberFormat="1" applyFont="1" applyFill="1" applyBorder="1" applyAlignment="1" applyProtection="1">
      <alignment horizontal="center" vertical="center"/>
    </xf>
    <xf numFmtId="0" fontId="24" fillId="25" borderId="20" xfId="0" applyNumberFormat="1" applyFont="1" applyFill="1" applyBorder="1" applyAlignment="1" applyProtection="1">
      <alignment horizontal="center" vertical="center"/>
    </xf>
    <xf numFmtId="0" fontId="24" fillId="25" borderId="21" xfId="0" applyNumberFormat="1" applyFont="1" applyFill="1" applyBorder="1" applyAlignment="1" applyProtection="1">
      <alignment horizontal="center" vertical="center"/>
    </xf>
    <xf numFmtId="0" fontId="24" fillId="25" borderId="12" xfId="0" applyNumberFormat="1" applyFont="1" applyFill="1" applyBorder="1" applyAlignment="1" applyProtection="1">
      <alignment horizontal="center" vertical="center"/>
    </xf>
    <xf numFmtId="0" fontId="24" fillId="25" borderId="22" xfId="0" applyNumberFormat="1" applyFont="1" applyFill="1" applyBorder="1" applyAlignment="1">
      <alignment horizontal="center" vertical="center" wrapText="1"/>
    </xf>
    <xf numFmtId="0" fontId="24" fillId="25" borderId="11" xfId="0" applyNumberFormat="1" applyFont="1" applyFill="1" applyBorder="1" applyAlignment="1">
      <alignment horizontal="center" vertical="center" wrapText="1"/>
    </xf>
    <xf numFmtId="0" fontId="24" fillId="25" borderId="12" xfId="0" applyNumberFormat="1" applyFont="1" applyFill="1" applyBorder="1" applyAlignment="1">
      <alignment horizontal="center" vertical="center" wrapText="1"/>
    </xf>
    <xf numFmtId="0" fontId="24" fillId="25" borderId="23" xfId="0" applyNumberFormat="1" applyFont="1" applyFill="1" applyBorder="1" applyAlignment="1">
      <alignment horizontal="center" vertical="center"/>
    </xf>
    <xf numFmtId="0" fontId="24" fillId="25" borderId="9" xfId="0" applyNumberFormat="1" applyFont="1" applyFill="1" applyBorder="1" applyAlignment="1">
      <alignment horizontal="center" vertical="center"/>
    </xf>
    <xf numFmtId="0" fontId="24" fillId="25" borderId="10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horizontal="right"/>
    </xf>
    <xf numFmtId="0" fontId="22" fillId="0" borderId="0" xfId="0" applyFont="1" applyBorder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" xfId="37" builtinId="10" customBuiltin="1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RowHeight="12.75" x14ac:dyDescent="0.2"/>
  <cols>
    <col min="1" max="1" width="7.7109375" style="1" customWidth="1"/>
    <col min="2" max="2" width="57.7109375" style="1" customWidth="1"/>
    <col min="3" max="7" width="13.7109375" style="1" customWidth="1"/>
    <col min="8" max="17" width="12.7109375" style="1" customWidth="1"/>
    <col min="18" max="18" width="7.7109375" style="1" customWidth="1"/>
    <col min="19" max="16384" width="11.42578125" style="1"/>
  </cols>
  <sheetData>
    <row r="1" spans="1:20" ht="12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</row>
    <row r="2" spans="1:20" ht="15" customHeight="1" x14ac:dyDescent="0.25">
      <c r="A2" s="51" t="s">
        <v>35</v>
      </c>
      <c r="B2" s="51"/>
      <c r="C2" s="51"/>
      <c r="D2" s="51"/>
      <c r="E2" s="51"/>
      <c r="F2" s="51"/>
      <c r="G2" s="51"/>
      <c r="H2" s="50" t="s">
        <v>35</v>
      </c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20" ht="8.1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</row>
    <row r="4" spans="1:20" s="8" customFormat="1" ht="15" customHeight="1" x14ac:dyDescent="0.25">
      <c r="A4" s="51" t="s">
        <v>8</v>
      </c>
      <c r="B4" s="51"/>
      <c r="C4" s="51"/>
      <c r="D4" s="51"/>
      <c r="E4" s="51"/>
      <c r="F4" s="51"/>
      <c r="G4" s="51"/>
      <c r="H4" s="50" t="s">
        <v>36</v>
      </c>
      <c r="I4" s="50"/>
      <c r="J4" s="50"/>
      <c r="K4" s="50"/>
      <c r="L4" s="50"/>
      <c r="M4" s="50"/>
      <c r="N4" s="50"/>
      <c r="O4" s="50"/>
      <c r="P4" s="50"/>
      <c r="Q4" s="50"/>
      <c r="R4" s="50"/>
      <c r="S4" s="7"/>
      <c r="T4" s="7"/>
    </row>
    <row r="5" spans="1:20" s="8" customFormat="1" ht="15" customHeight="1" x14ac:dyDescent="0.25">
      <c r="A5" s="51" t="s">
        <v>15</v>
      </c>
      <c r="B5" s="51"/>
      <c r="C5" s="51"/>
      <c r="D5" s="51"/>
      <c r="E5" s="51"/>
      <c r="F5" s="51"/>
      <c r="G5" s="51"/>
      <c r="H5" s="50" t="s">
        <v>15</v>
      </c>
      <c r="I5" s="50"/>
      <c r="J5" s="50"/>
      <c r="K5" s="50"/>
      <c r="L5" s="50"/>
      <c r="M5" s="50"/>
      <c r="N5" s="50"/>
      <c r="O5" s="50"/>
      <c r="P5" s="50"/>
      <c r="Q5" s="50"/>
      <c r="R5" s="50"/>
      <c r="S5" s="7"/>
      <c r="T5" s="7"/>
    </row>
    <row r="6" spans="1:20" ht="12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20" ht="14.45" customHeight="1" x14ac:dyDescent="0.2">
      <c r="A7" s="44" t="s">
        <v>10</v>
      </c>
      <c r="B7" s="47" t="s">
        <v>2</v>
      </c>
      <c r="C7" s="38" t="s">
        <v>0</v>
      </c>
      <c r="D7" s="39"/>
      <c r="E7" s="39"/>
      <c r="F7" s="39"/>
      <c r="G7" s="40"/>
      <c r="H7" s="38" t="s">
        <v>0</v>
      </c>
      <c r="I7" s="39"/>
      <c r="J7" s="39"/>
      <c r="K7" s="39"/>
      <c r="L7" s="39"/>
      <c r="M7" s="39"/>
      <c r="N7" s="39"/>
      <c r="O7" s="39"/>
      <c r="P7" s="40"/>
      <c r="Q7" s="31" t="s">
        <v>6</v>
      </c>
      <c r="R7" s="25" t="s">
        <v>10</v>
      </c>
    </row>
    <row r="8" spans="1:20" ht="14.45" customHeight="1" x14ac:dyDescent="0.2">
      <c r="A8" s="45"/>
      <c r="B8" s="48"/>
      <c r="C8" s="41" t="s">
        <v>1</v>
      </c>
      <c r="D8" s="42"/>
      <c r="E8" s="42"/>
      <c r="F8" s="42"/>
      <c r="G8" s="43"/>
      <c r="H8" s="41" t="s">
        <v>1</v>
      </c>
      <c r="I8" s="42"/>
      <c r="J8" s="42"/>
      <c r="K8" s="42"/>
      <c r="L8" s="42"/>
      <c r="M8" s="42"/>
      <c r="N8" s="42"/>
      <c r="O8" s="42"/>
      <c r="P8" s="43"/>
      <c r="Q8" s="32"/>
      <c r="R8" s="26"/>
    </row>
    <row r="9" spans="1:20" ht="14.45" customHeight="1" x14ac:dyDescent="0.2">
      <c r="A9" s="45"/>
      <c r="B9" s="48"/>
      <c r="C9" s="30" t="s">
        <v>5</v>
      </c>
      <c r="D9" s="30"/>
      <c r="E9" s="30"/>
      <c r="F9" s="30"/>
      <c r="G9" s="30"/>
      <c r="H9" s="30" t="s">
        <v>14</v>
      </c>
      <c r="I9" s="30"/>
      <c r="J9" s="30"/>
      <c r="K9" s="30"/>
      <c r="L9" s="30"/>
      <c r="M9" s="30"/>
      <c r="N9" s="35" t="s">
        <v>13</v>
      </c>
      <c r="O9" s="37"/>
      <c r="P9" s="36"/>
      <c r="Q9" s="22" t="s">
        <v>13</v>
      </c>
      <c r="R9" s="26"/>
    </row>
    <row r="10" spans="1:20" ht="14.45" customHeight="1" x14ac:dyDescent="0.2">
      <c r="A10" s="45"/>
      <c r="B10" s="48"/>
      <c r="C10" s="28" t="s">
        <v>3</v>
      </c>
      <c r="D10" s="35" t="s">
        <v>37</v>
      </c>
      <c r="E10" s="37"/>
      <c r="F10" s="37"/>
      <c r="G10" s="36"/>
      <c r="H10" s="28" t="s">
        <v>3</v>
      </c>
      <c r="I10" s="33" t="s">
        <v>16</v>
      </c>
      <c r="J10" s="30" t="s">
        <v>37</v>
      </c>
      <c r="K10" s="30"/>
      <c r="L10" s="30"/>
      <c r="M10" s="30"/>
      <c r="N10" s="33" t="s">
        <v>16</v>
      </c>
      <c r="O10" s="35" t="s">
        <v>37</v>
      </c>
      <c r="P10" s="36"/>
      <c r="Q10" s="33" t="s">
        <v>16</v>
      </c>
      <c r="R10" s="26"/>
    </row>
    <row r="11" spans="1:20" ht="14.45" customHeight="1" x14ac:dyDescent="0.2">
      <c r="A11" s="46"/>
      <c r="B11" s="49"/>
      <c r="C11" s="29"/>
      <c r="D11" s="23" t="s">
        <v>38</v>
      </c>
      <c r="E11" s="23" t="s">
        <v>7</v>
      </c>
      <c r="F11" s="23" t="s">
        <v>39</v>
      </c>
      <c r="G11" s="23" t="s">
        <v>9</v>
      </c>
      <c r="H11" s="29"/>
      <c r="I11" s="34"/>
      <c r="J11" s="24" t="s">
        <v>38</v>
      </c>
      <c r="K11" s="24" t="s">
        <v>7</v>
      </c>
      <c r="L11" s="23" t="s">
        <v>39</v>
      </c>
      <c r="M11" s="24" t="s">
        <v>9</v>
      </c>
      <c r="N11" s="34"/>
      <c r="O11" s="24" t="s">
        <v>38</v>
      </c>
      <c r="P11" s="24" t="s">
        <v>7</v>
      </c>
      <c r="Q11" s="34"/>
      <c r="R11" s="27"/>
    </row>
    <row r="12" spans="1:20" ht="6" customHeight="1" x14ac:dyDescent="0.2">
      <c r="A12" s="10"/>
      <c r="B12" s="13"/>
      <c r="C12" s="2"/>
      <c r="D12" s="19"/>
      <c r="E12" s="19"/>
      <c r="F12" s="19"/>
      <c r="G12" s="19"/>
      <c r="H12" s="2"/>
      <c r="I12" s="2"/>
      <c r="J12" s="2"/>
      <c r="K12" s="2"/>
      <c r="L12" s="2"/>
      <c r="M12" s="2"/>
      <c r="N12" s="2"/>
      <c r="O12" s="2"/>
      <c r="P12" s="2"/>
      <c r="Q12" s="2"/>
      <c r="R12" s="11"/>
    </row>
    <row r="13" spans="1:20" ht="14.25" customHeight="1" x14ac:dyDescent="0.25">
      <c r="A13" s="11">
        <v>1</v>
      </c>
      <c r="B13" s="14" t="s">
        <v>17</v>
      </c>
      <c r="C13" s="9">
        <f>SUM(C14:C17)</f>
        <v>4494.2</v>
      </c>
      <c r="D13" s="9">
        <f t="shared" ref="D13:P13" si="0">SUM(D14:D17)</f>
        <v>1124.5</v>
      </c>
      <c r="E13" s="9">
        <f t="shared" si="0"/>
        <v>1464.8</v>
      </c>
      <c r="F13" s="9">
        <f t="shared" si="0"/>
        <v>986.19999999999993</v>
      </c>
      <c r="G13" s="9">
        <f t="shared" si="0"/>
        <v>918.7</v>
      </c>
      <c r="H13" s="9">
        <f t="shared" si="0"/>
        <v>5225.5</v>
      </c>
      <c r="I13" s="9">
        <f t="shared" si="0"/>
        <v>2689.4</v>
      </c>
      <c r="J13" s="9">
        <f t="shared" si="0"/>
        <v>1188.7</v>
      </c>
      <c r="K13" s="9">
        <f t="shared" si="0"/>
        <v>1500.6999999999998</v>
      </c>
      <c r="L13" s="9">
        <f t="shared" si="0"/>
        <v>1527.3000000000002</v>
      </c>
      <c r="M13" s="9">
        <f t="shared" si="0"/>
        <v>1008.8</v>
      </c>
      <c r="N13" s="9">
        <f t="shared" si="0"/>
        <v>2844.6000000000004</v>
      </c>
      <c r="O13" s="9">
        <f t="shared" si="0"/>
        <v>1316.5</v>
      </c>
      <c r="P13" s="9">
        <f t="shared" si="0"/>
        <v>1528.1</v>
      </c>
      <c r="Q13" s="9">
        <f t="shared" ref="Q13:Q17" si="1">IF(I13=0,0, +N13/I13*100-100)</f>
        <v>5.7708038967799524</v>
      </c>
      <c r="R13" s="11">
        <v>1</v>
      </c>
    </row>
    <row r="14" spans="1:20" ht="12.75" customHeight="1" x14ac:dyDescent="0.2">
      <c r="A14" s="11">
        <v>2</v>
      </c>
      <c r="B14" s="15" t="s">
        <v>18</v>
      </c>
      <c r="C14" s="2">
        <f t="shared" ref="C14:C15" si="2">SUM(C19+C24)</f>
        <v>621.20000000000005</v>
      </c>
      <c r="D14" s="2">
        <f t="shared" ref="D14:P15" si="3">SUM(D19+D24)</f>
        <v>155.5</v>
      </c>
      <c r="E14" s="2">
        <f t="shared" si="3"/>
        <v>211.39999999999998</v>
      </c>
      <c r="F14" s="2">
        <f t="shared" si="3"/>
        <v>156.9</v>
      </c>
      <c r="G14" s="2">
        <f t="shared" si="3"/>
        <v>97.4</v>
      </c>
      <c r="H14" s="2">
        <f t="shared" si="3"/>
        <v>371.29999999999995</v>
      </c>
      <c r="I14" s="2">
        <f t="shared" si="3"/>
        <v>290.7</v>
      </c>
      <c r="J14" s="2">
        <f t="shared" si="3"/>
        <v>155.19999999999999</v>
      </c>
      <c r="K14" s="2">
        <f t="shared" si="3"/>
        <v>135.5</v>
      </c>
      <c r="L14" s="2">
        <f t="shared" si="3"/>
        <v>154.5</v>
      </c>
      <c r="M14" s="2">
        <f t="shared" si="3"/>
        <v>-73.900000000000006</v>
      </c>
      <c r="N14" s="2">
        <f t="shared" si="3"/>
        <v>261.7</v>
      </c>
      <c r="O14" s="2">
        <f t="shared" si="3"/>
        <v>160.89999999999998</v>
      </c>
      <c r="P14" s="2">
        <f t="shared" si="3"/>
        <v>100.8</v>
      </c>
      <c r="Q14" s="2">
        <f t="shared" si="1"/>
        <v>-9.9759201926384549</v>
      </c>
      <c r="R14" s="11">
        <v>2</v>
      </c>
    </row>
    <row r="15" spans="1:20" ht="12.75" customHeight="1" x14ac:dyDescent="0.2">
      <c r="A15" s="11">
        <v>3</v>
      </c>
      <c r="B15" s="15" t="s">
        <v>19</v>
      </c>
      <c r="C15" s="2">
        <f t="shared" si="2"/>
        <v>178.7</v>
      </c>
      <c r="D15" s="2">
        <f t="shared" si="3"/>
        <v>65.5</v>
      </c>
      <c r="E15" s="2">
        <f>SUM(E25)</f>
        <v>41</v>
      </c>
      <c r="F15" s="2">
        <f t="shared" si="3"/>
        <v>30</v>
      </c>
      <c r="G15" s="2">
        <f t="shared" si="3"/>
        <v>42.2</v>
      </c>
      <c r="H15" s="2">
        <f t="shared" si="3"/>
        <v>409.2</v>
      </c>
      <c r="I15" s="2">
        <f t="shared" si="3"/>
        <v>58.4</v>
      </c>
      <c r="J15" s="2">
        <f>SUM(J25)</f>
        <v>7.3</v>
      </c>
      <c r="K15" s="2">
        <f t="shared" si="3"/>
        <v>51.1</v>
      </c>
      <c r="L15" s="2">
        <f t="shared" si="3"/>
        <v>280.10000000000002</v>
      </c>
      <c r="M15" s="2">
        <f t="shared" si="3"/>
        <v>70.7</v>
      </c>
      <c r="N15" s="2">
        <f t="shared" si="3"/>
        <v>153.69999999999999</v>
      </c>
      <c r="O15" s="2">
        <f t="shared" si="3"/>
        <v>100.9</v>
      </c>
      <c r="P15" s="2">
        <f>SUM(P25)</f>
        <v>52.8</v>
      </c>
      <c r="Q15" s="2">
        <f t="shared" si="1"/>
        <v>163.1849315068493</v>
      </c>
      <c r="R15" s="11">
        <v>3</v>
      </c>
    </row>
    <row r="16" spans="1:20" ht="12.75" customHeight="1" x14ac:dyDescent="0.2">
      <c r="A16" s="11">
        <v>4</v>
      </c>
      <c r="B16" s="15" t="s">
        <v>20</v>
      </c>
      <c r="C16" s="2">
        <f t="shared" ref="C16" si="4">SUM(C21+C26+C30+C33)</f>
        <v>269.10000000000002</v>
      </c>
      <c r="D16" s="2">
        <f t="shared" ref="D16:P17" si="5">SUM(D21+D26+D30+D33)</f>
        <v>102.4</v>
      </c>
      <c r="E16" s="2">
        <f t="shared" si="5"/>
        <v>54.4</v>
      </c>
      <c r="F16" s="2">
        <f t="shared" si="5"/>
        <v>56</v>
      </c>
      <c r="G16" s="2">
        <f t="shared" si="5"/>
        <v>56.300000000000004</v>
      </c>
      <c r="H16" s="2">
        <f t="shared" si="5"/>
        <v>329.59999999999991</v>
      </c>
      <c r="I16" s="2">
        <f t="shared" si="5"/>
        <v>170.3</v>
      </c>
      <c r="J16" s="2">
        <f t="shared" si="5"/>
        <v>76.799999999999983</v>
      </c>
      <c r="K16" s="2">
        <f t="shared" si="5"/>
        <v>93.5</v>
      </c>
      <c r="L16" s="2">
        <f t="shared" si="5"/>
        <v>83.3</v>
      </c>
      <c r="M16" s="2">
        <f t="shared" si="5"/>
        <v>75.999999999999986</v>
      </c>
      <c r="N16" s="2">
        <f t="shared" si="5"/>
        <v>214.4</v>
      </c>
      <c r="O16" s="2">
        <f t="shared" si="5"/>
        <v>93</v>
      </c>
      <c r="P16" s="2">
        <f t="shared" si="5"/>
        <v>121.4</v>
      </c>
      <c r="Q16" s="2">
        <f t="shared" si="1"/>
        <v>25.895478567234292</v>
      </c>
      <c r="R16" s="11">
        <v>4</v>
      </c>
    </row>
    <row r="17" spans="1:18" ht="12.75" customHeight="1" x14ac:dyDescent="0.2">
      <c r="A17" s="11">
        <v>5</v>
      </c>
      <c r="B17" s="15" t="s">
        <v>21</v>
      </c>
      <c r="C17" s="2">
        <f t="shared" ref="C17" si="6">SUM(C22+C27+C31+C34)</f>
        <v>3425.2</v>
      </c>
      <c r="D17" s="2">
        <f t="shared" si="5"/>
        <v>801.1</v>
      </c>
      <c r="E17" s="2">
        <f t="shared" si="5"/>
        <v>1158</v>
      </c>
      <c r="F17" s="2">
        <f t="shared" si="5"/>
        <v>743.3</v>
      </c>
      <c r="G17" s="2">
        <f t="shared" si="5"/>
        <v>722.8</v>
      </c>
      <c r="H17" s="2">
        <f t="shared" si="5"/>
        <v>4115.3999999999996</v>
      </c>
      <c r="I17" s="2">
        <f t="shared" si="5"/>
        <v>2170</v>
      </c>
      <c r="J17" s="2">
        <f t="shared" si="5"/>
        <v>949.40000000000009</v>
      </c>
      <c r="K17" s="2">
        <f t="shared" si="5"/>
        <v>1220.5999999999999</v>
      </c>
      <c r="L17" s="2">
        <f t="shared" si="5"/>
        <v>1009.4000000000001</v>
      </c>
      <c r="M17" s="2">
        <f t="shared" si="5"/>
        <v>936</v>
      </c>
      <c r="N17" s="2">
        <f t="shared" si="5"/>
        <v>2214.8000000000002</v>
      </c>
      <c r="O17" s="2">
        <f t="shared" si="5"/>
        <v>961.69999999999993</v>
      </c>
      <c r="P17" s="2">
        <f t="shared" si="5"/>
        <v>1253.0999999999999</v>
      </c>
      <c r="Q17" s="2">
        <f t="shared" si="1"/>
        <v>2.0645161290322704</v>
      </c>
      <c r="R17" s="11">
        <v>5</v>
      </c>
    </row>
    <row r="18" spans="1:18" ht="14.25" customHeight="1" x14ac:dyDescent="0.25">
      <c r="A18" s="11">
        <v>6</v>
      </c>
      <c r="B18" s="16" t="s">
        <v>22</v>
      </c>
      <c r="C18" s="9">
        <f>SUM(C19:C22)</f>
        <v>76.800000000000011</v>
      </c>
      <c r="D18" s="9">
        <f t="shared" ref="D18:G18" si="7">SUM(D19:D22)</f>
        <v>7.1</v>
      </c>
      <c r="E18" s="9">
        <f t="shared" si="7"/>
        <v>80.000000000000014</v>
      </c>
      <c r="F18" s="9">
        <f t="shared" si="7"/>
        <v>-16.3</v>
      </c>
      <c r="G18" s="9">
        <f t="shared" si="7"/>
        <v>6</v>
      </c>
      <c r="H18" s="9">
        <f>SUM(H19:H22)</f>
        <v>806.90000000000009</v>
      </c>
      <c r="I18" s="9">
        <f t="shared" ref="I18:M18" si="8">SUM(I19:I22)</f>
        <v>303.2</v>
      </c>
      <c r="J18" s="9">
        <f t="shared" si="8"/>
        <v>167.9</v>
      </c>
      <c r="K18" s="9">
        <f t="shared" si="8"/>
        <v>135.30000000000001</v>
      </c>
      <c r="L18" s="9">
        <f t="shared" si="8"/>
        <v>339</v>
      </c>
      <c r="M18" s="9">
        <f t="shared" si="8"/>
        <v>164.7</v>
      </c>
      <c r="N18" s="9">
        <f t="shared" ref="N18" si="9">SUM(N19:N22)</f>
        <v>226.9</v>
      </c>
      <c r="O18" s="9">
        <f t="shared" ref="O18" si="10">SUM(O19:O22)</f>
        <v>101</v>
      </c>
      <c r="P18" s="9">
        <f t="shared" ref="P18" si="11">SUM(P19:P22)</f>
        <v>125.9</v>
      </c>
      <c r="Q18" s="9">
        <f>IF(I18=0,0, +N18/I18*100-100)</f>
        <v>-25.164907651715026</v>
      </c>
      <c r="R18" s="11">
        <v>6</v>
      </c>
    </row>
    <row r="19" spans="1:18" ht="12.75" customHeight="1" x14ac:dyDescent="0.2">
      <c r="A19" s="11">
        <v>7</v>
      </c>
      <c r="B19" s="15" t="s">
        <v>23</v>
      </c>
      <c r="C19" s="2">
        <f>SUM(D19:G19)</f>
        <v>44.2</v>
      </c>
      <c r="D19" s="2">
        <v>1.8</v>
      </c>
      <c r="E19" s="2">
        <v>75.7</v>
      </c>
      <c r="F19" s="2">
        <v>-21</v>
      </c>
      <c r="G19" s="2">
        <v>-12.3</v>
      </c>
      <c r="H19" s="2">
        <f>SUM(J19:M19)</f>
        <v>85.6</v>
      </c>
      <c r="I19" s="2">
        <f t="shared" ref="I19:I22" si="12">SUM(J19+K19)</f>
        <v>40.299999999999997</v>
      </c>
      <c r="J19" s="2">
        <v>36.799999999999997</v>
      </c>
      <c r="K19" s="2">
        <v>3.5</v>
      </c>
      <c r="L19" s="2">
        <v>2.5</v>
      </c>
      <c r="M19" s="2">
        <v>42.8</v>
      </c>
      <c r="N19" s="2">
        <f t="shared" ref="N19:N22" si="13">SUM(O19+P19)</f>
        <v>40.799999999999997</v>
      </c>
      <c r="O19" s="2">
        <v>36.799999999999997</v>
      </c>
      <c r="P19" s="2">
        <v>4</v>
      </c>
      <c r="Q19" s="2">
        <f t="shared" ref="Q19:Q22" si="14">IF(I19=0,0, +N19/I19*100-100)</f>
        <v>1.2406947890818856</v>
      </c>
      <c r="R19" s="11">
        <v>7</v>
      </c>
    </row>
    <row r="20" spans="1:18" ht="12.75" customHeight="1" x14ac:dyDescent="0.2">
      <c r="A20" s="11">
        <v>8</v>
      </c>
      <c r="B20" s="15" t="s">
        <v>24</v>
      </c>
      <c r="C20" s="2">
        <f t="shared" ref="C20:C22" si="15">SUM(D20:G20)</f>
        <v>15.2</v>
      </c>
      <c r="D20" s="2">
        <v>0.8</v>
      </c>
      <c r="E20" s="3" t="s">
        <v>40</v>
      </c>
      <c r="F20" s="2">
        <v>0.4</v>
      </c>
      <c r="G20" s="2">
        <v>14</v>
      </c>
      <c r="H20" s="2">
        <f t="shared" ref="H20:H22" si="16">SUM(J20:M20)</f>
        <v>291</v>
      </c>
      <c r="I20" s="2">
        <f>SUM(J20:K20)</f>
        <v>10</v>
      </c>
      <c r="J20" s="3" t="s">
        <v>40</v>
      </c>
      <c r="K20" s="2">
        <v>10</v>
      </c>
      <c r="L20" s="2">
        <v>245.5</v>
      </c>
      <c r="M20" s="2">
        <v>35.5</v>
      </c>
      <c r="N20" s="2">
        <f>SUM(O20:P20)</f>
        <v>-19.3</v>
      </c>
      <c r="O20" s="3">
        <v>-19.3</v>
      </c>
      <c r="P20" s="3" t="s">
        <v>40</v>
      </c>
      <c r="Q20" s="2">
        <f t="shared" si="14"/>
        <v>-293</v>
      </c>
      <c r="R20" s="11">
        <v>8</v>
      </c>
    </row>
    <row r="21" spans="1:18" ht="12.75" customHeight="1" x14ac:dyDescent="0.2">
      <c r="A21" s="11">
        <v>9</v>
      </c>
      <c r="B21" s="15" t="s">
        <v>25</v>
      </c>
      <c r="C21" s="2">
        <f t="shared" si="15"/>
        <v>1.2000000000000002</v>
      </c>
      <c r="D21" s="2">
        <v>0.4</v>
      </c>
      <c r="E21" s="2">
        <v>0.4</v>
      </c>
      <c r="F21" s="2">
        <v>0.3</v>
      </c>
      <c r="G21" s="2">
        <v>0.1</v>
      </c>
      <c r="H21" s="2">
        <f t="shared" si="16"/>
        <v>0.4</v>
      </c>
      <c r="I21" s="2">
        <f t="shared" si="12"/>
        <v>0.2</v>
      </c>
      <c r="J21" s="2">
        <v>0.1</v>
      </c>
      <c r="K21" s="2">
        <v>0.1</v>
      </c>
      <c r="L21" s="2">
        <v>0.1</v>
      </c>
      <c r="M21" s="2">
        <v>0.1</v>
      </c>
      <c r="N21" s="2">
        <f t="shared" si="13"/>
        <v>2.5</v>
      </c>
      <c r="O21" s="2">
        <v>1.1000000000000001</v>
      </c>
      <c r="P21" s="2">
        <v>1.4</v>
      </c>
      <c r="Q21" s="2">
        <f t="shared" si="14"/>
        <v>1150</v>
      </c>
      <c r="R21" s="11">
        <v>9</v>
      </c>
    </row>
    <row r="22" spans="1:18" ht="12.75" customHeight="1" x14ac:dyDescent="0.2">
      <c r="A22" s="11">
        <v>10</v>
      </c>
      <c r="B22" s="15" t="s">
        <v>26</v>
      </c>
      <c r="C22" s="2">
        <f t="shared" si="15"/>
        <v>16.2</v>
      </c>
      <c r="D22" s="2">
        <v>4.0999999999999996</v>
      </c>
      <c r="E22" s="2">
        <v>3.9</v>
      </c>
      <c r="F22" s="2">
        <v>4</v>
      </c>
      <c r="G22" s="2">
        <v>4.2</v>
      </c>
      <c r="H22" s="2">
        <f t="shared" si="16"/>
        <v>429.90000000000003</v>
      </c>
      <c r="I22" s="2">
        <f t="shared" si="12"/>
        <v>252.7</v>
      </c>
      <c r="J22" s="2">
        <v>131</v>
      </c>
      <c r="K22" s="2">
        <v>121.7</v>
      </c>
      <c r="L22" s="2">
        <v>90.9</v>
      </c>
      <c r="M22" s="2">
        <v>86.3</v>
      </c>
      <c r="N22" s="2">
        <f t="shared" si="13"/>
        <v>202.9</v>
      </c>
      <c r="O22" s="2">
        <v>82.4</v>
      </c>
      <c r="P22" s="2">
        <v>120.5</v>
      </c>
      <c r="Q22" s="2">
        <f t="shared" si="14"/>
        <v>-19.707162643450729</v>
      </c>
      <c r="R22" s="11">
        <v>10</v>
      </c>
    </row>
    <row r="23" spans="1:18" ht="14.25" customHeight="1" x14ac:dyDescent="0.25">
      <c r="A23" s="11">
        <v>11</v>
      </c>
      <c r="B23" s="16" t="s">
        <v>27</v>
      </c>
      <c r="C23" s="9">
        <f>SUM(C24+C25+C26+C27)</f>
        <v>3382</v>
      </c>
      <c r="D23" s="9">
        <f t="shared" ref="D23:P23" si="17">SUM(D24+D25+D26+D27)</f>
        <v>829.3</v>
      </c>
      <c r="E23" s="9">
        <f t="shared" si="17"/>
        <v>1144.5999999999999</v>
      </c>
      <c r="F23" s="9">
        <f t="shared" si="17"/>
        <v>750.5</v>
      </c>
      <c r="G23" s="9">
        <f t="shared" si="17"/>
        <v>657.6</v>
      </c>
      <c r="H23" s="9">
        <f t="shared" si="17"/>
        <v>3453</v>
      </c>
      <c r="I23" s="9">
        <f t="shared" si="17"/>
        <v>1801</v>
      </c>
      <c r="J23" s="9">
        <f t="shared" si="17"/>
        <v>770.90000000000009</v>
      </c>
      <c r="K23" s="9">
        <f t="shared" si="17"/>
        <v>1030.0999999999999</v>
      </c>
      <c r="L23" s="9">
        <f t="shared" si="17"/>
        <v>916.30000000000007</v>
      </c>
      <c r="M23" s="9">
        <f t="shared" si="17"/>
        <v>735.7</v>
      </c>
      <c r="N23" s="9">
        <f t="shared" si="17"/>
        <v>1894.3999999999999</v>
      </c>
      <c r="O23" s="9">
        <f t="shared" si="17"/>
        <v>964</v>
      </c>
      <c r="P23" s="9">
        <f t="shared" si="17"/>
        <v>930.4</v>
      </c>
      <c r="Q23" s="9">
        <f>IF(I23=0,0, +N23/I23*100-100)</f>
        <v>5.1860077734591954</v>
      </c>
      <c r="R23" s="11">
        <v>11</v>
      </c>
    </row>
    <row r="24" spans="1:18" ht="12.75" customHeight="1" x14ac:dyDescent="0.2">
      <c r="A24" s="11">
        <v>12</v>
      </c>
      <c r="B24" s="15" t="s">
        <v>23</v>
      </c>
      <c r="C24" s="2">
        <f>SUM(D24+E24+F24+G24)</f>
        <v>577</v>
      </c>
      <c r="D24" s="2">
        <v>153.69999999999999</v>
      </c>
      <c r="E24" s="2">
        <v>135.69999999999999</v>
      </c>
      <c r="F24" s="2">
        <v>177.9</v>
      </c>
      <c r="G24" s="2">
        <v>109.7</v>
      </c>
      <c r="H24" s="2">
        <f t="shared" ref="H24:H27" si="18">SUM(J24+K24+L24+M24)</f>
        <v>285.7</v>
      </c>
      <c r="I24" s="2">
        <f t="shared" ref="I24:I27" si="19">SUM(J24+K24)</f>
        <v>250.4</v>
      </c>
      <c r="J24" s="2">
        <v>118.4</v>
      </c>
      <c r="K24" s="2">
        <v>132</v>
      </c>
      <c r="L24" s="2">
        <v>152</v>
      </c>
      <c r="M24" s="2">
        <v>-116.7</v>
      </c>
      <c r="N24" s="2">
        <f t="shared" ref="N24:N27" si="20">SUM(O24+P24)</f>
        <v>220.89999999999998</v>
      </c>
      <c r="O24" s="2">
        <v>124.1</v>
      </c>
      <c r="P24" s="2">
        <v>96.8</v>
      </c>
      <c r="Q24" s="2">
        <f t="shared" ref="Q24:Q27" si="21">IF(I24=0,0, +N24/I24*100-100)</f>
        <v>-11.781150159744428</v>
      </c>
      <c r="R24" s="11">
        <v>12</v>
      </c>
    </row>
    <row r="25" spans="1:18" ht="12.75" customHeight="1" x14ac:dyDescent="0.2">
      <c r="A25" s="11">
        <v>13</v>
      </c>
      <c r="B25" s="15" t="s">
        <v>24</v>
      </c>
      <c r="C25" s="2">
        <f t="shared" ref="C25:C27" si="22">SUM(D25+E25+F25+G25)</f>
        <v>163.5</v>
      </c>
      <c r="D25" s="2">
        <v>64.7</v>
      </c>
      <c r="E25" s="2">
        <v>41</v>
      </c>
      <c r="F25" s="2">
        <v>29.6</v>
      </c>
      <c r="G25" s="2">
        <v>28.2</v>
      </c>
      <c r="H25" s="2">
        <f t="shared" si="18"/>
        <v>118.2</v>
      </c>
      <c r="I25" s="2">
        <f t="shared" si="19"/>
        <v>48.4</v>
      </c>
      <c r="J25" s="2">
        <v>7.3</v>
      </c>
      <c r="K25" s="2">
        <v>41.1</v>
      </c>
      <c r="L25" s="2">
        <v>34.6</v>
      </c>
      <c r="M25" s="2">
        <v>35.200000000000003</v>
      </c>
      <c r="N25" s="2">
        <f t="shared" si="20"/>
        <v>173</v>
      </c>
      <c r="O25" s="2">
        <v>120.2</v>
      </c>
      <c r="P25" s="2">
        <v>52.8</v>
      </c>
      <c r="Q25" s="2">
        <f t="shared" si="21"/>
        <v>257.43801652892563</v>
      </c>
      <c r="R25" s="11">
        <v>13</v>
      </c>
    </row>
    <row r="26" spans="1:18" ht="12.75" customHeight="1" x14ac:dyDescent="0.2">
      <c r="A26" s="11">
        <v>14</v>
      </c>
      <c r="B26" s="15" t="s">
        <v>25</v>
      </c>
      <c r="C26" s="2">
        <f t="shared" si="22"/>
        <v>158.30000000000001</v>
      </c>
      <c r="D26" s="2">
        <v>42.5</v>
      </c>
      <c r="E26" s="2">
        <v>37.6</v>
      </c>
      <c r="F26" s="2">
        <v>39</v>
      </c>
      <c r="G26" s="2">
        <v>39.200000000000003</v>
      </c>
      <c r="H26" s="2">
        <f t="shared" si="18"/>
        <v>299.39999999999998</v>
      </c>
      <c r="I26" s="2">
        <f t="shared" si="19"/>
        <v>146.30000000000001</v>
      </c>
      <c r="J26" s="2">
        <v>70.099999999999994</v>
      </c>
      <c r="K26" s="2">
        <v>76.2</v>
      </c>
      <c r="L26" s="2">
        <v>79</v>
      </c>
      <c r="M26" s="2">
        <v>74.099999999999994</v>
      </c>
      <c r="N26" s="2">
        <f t="shared" si="20"/>
        <v>161.9</v>
      </c>
      <c r="O26" s="2">
        <v>78.5</v>
      </c>
      <c r="P26" s="2">
        <v>83.4</v>
      </c>
      <c r="Q26" s="2">
        <f t="shared" si="21"/>
        <v>10.663021189336973</v>
      </c>
      <c r="R26" s="11">
        <v>14</v>
      </c>
    </row>
    <row r="27" spans="1:18" ht="12.75" customHeight="1" x14ac:dyDescent="0.2">
      <c r="A27" s="11">
        <v>15</v>
      </c>
      <c r="B27" s="15" t="s">
        <v>26</v>
      </c>
      <c r="C27" s="2">
        <f t="shared" si="22"/>
        <v>2483.1999999999998</v>
      </c>
      <c r="D27" s="2">
        <v>568.4</v>
      </c>
      <c r="E27" s="2">
        <v>930.3</v>
      </c>
      <c r="F27" s="2">
        <v>504</v>
      </c>
      <c r="G27" s="2">
        <v>480.5</v>
      </c>
      <c r="H27" s="2">
        <f t="shared" si="18"/>
        <v>2749.7000000000003</v>
      </c>
      <c r="I27" s="2">
        <f t="shared" si="19"/>
        <v>1355.9</v>
      </c>
      <c r="J27" s="2">
        <v>575.1</v>
      </c>
      <c r="K27" s="2">
        <v>780.8</v>
      </c>
      <c r="L27" s="2">
        <v>650.70000000000005</v>
      </c>
      <c r="M27" s="2">
        <v>743.1</v>
      </c>
      <c r="N27" s="2">
        <f t="shared" si="20"/>
        <v>1338.6</v>
      </c>
      <c r="O27" s="2">
        <v>641.20000000000005</v>
      </c>
      <c r="P27" s="2">
        <v>697.4</v>
      </c>
      <c r="Q27" s="2">
        <f t="shared" si="21"/>
        <v>-1.2759053027509566</v>
      </c>
      <c r="R27" s="11">
        <v>15</v>
      </c>
    </row>
    <row r="28" spans="1:18" ht="14.25" customHeight="1" x14ac:dyDescent="0.25">
      <c r="A28" s="11">
        <v>16</v>
      </c>
      <c r="B28" s="16" t="s">
        <v>28</v>
      </c>
      <c r="C28" s="9">
        <f>SUM(C29+C32)</f>
        <v>1035.4000000000001</v>
      </c>
      <c r="D28" s="9">
        <f t="shared" ref="D28:P28" si="23">SUM(D29+D32)</f>
        <v>288.10000000000002</v>
      </c>
      <c r="E28" s="9">
        <f t="shared" si="23"/>
        <v>240.19999999999996</v>
      </c>
      <c r="F28" s="9">
        <f t="shared" si="23"/>
        <v>252</v>
      </c>
      <c r="G28" s="9">
        <f t="shared" si="23"/>
        <v>255.10000000000002</v>
      </c>
      <c r="H28" s="9">
        <f t="shared" si="23"/>
        <v>965.5999999999998</v>
      </c>
      <c r="I28" s="9">
        <f t="shared" si="23"/>
        <v>585.20000000000005</v>
      </c>
      <c r="J28" s="9">
        <f t="shared" si="23"/>
        <v>249.89999999999998</v>
      </c>
      <c r="K28" s="9">
        <f t="shared" si="23"/>
        <v>335.3</v>
      </c>
      <c r="L28" s="9">
        <f t="shared" si="23"/>
        <v>272</v>
      </c>
      <c r="M28" s="9">
        <f t="shared" si="23"/>
        <v>108.4</v>
      </c>
      <c r="N28" s="9">
        <f t="shared" si="23"/>
        <v>723.29999999999984</v>
      </c>
      <c r="O28" s="9">
        <f t="shared" si="23"/>
        <v>251.49999999999997</v>
      </c>
      <c r="P28" s="9">
        <f t="shared" si="23"/>
        <v>471.8</v>
      </c>
      <c r="Q28" s="9">
        <f>IF(I28=0,0, +N28/I28*100-100)</f>
        <v>23.598769651401199</v>
      </c>
      <c r="R28" s="11">
        <v>16</v>
      </c>
    </row>
    <row r="29" spans="1:18" ht="12.75" customHeight="1" x14ac:dyDescent="0.2">
      <c r="A29" s="11">
        <v>17</v>
      </c>
      <c r="B29" s="15" t="s">
        <v>29</v>
      </c>
      <c r="C29" s="2">
        <f t="shared" ref="C29:P29" si="24">SUM(C30+C31)</f>
        <v>-563.5</v>
      </c>
      <c r="D29" s="2">
        <f t="shared" si="24"/>
        <v>-151.4</v>
      </c>
      <c r="E29" s="2">
        <f t="shared" si="24"/>
        <v>-128.9</v>
      </c>
      <c r="F29" s="2">
        <f t="shared" si="24"/>
        <v>-136.5</v>
      </c>
      <c r="G29" s="2">
        <f t="shared" si="24"/>
        <v>-146.69999999999999</v>
      </c>
      <c r="H29" s="2">
        <f t="shared" si="24"/>
        <v>-769.1</v>
      </c>
      <c r="I29" s="2">
        <f t="shared" si="24"/>
        <v>-425.2</v>
      </c>
      <c r="J29" s="2">
        <f t="shared" si="24"/>
        <v>-238.5</v>
      </c>
      <c r="K29" s="2">
        <f t="shared" si="24"/>
        <v>-186.7</v>
      </c>
      <c r="L29" s="2">
        <f t="shared" si="24"/>
        <v>-196</v>
      </c>
      <c r="M29" s="2">
        <f t="shared" si="24"/>
        <v>-147.9</v>
      </c>
      <c r="N29" s="2">
        <f t="shared" si="24"/>
        <v>-389.6</v>
      </c>
      <c r="O29" s="2">
        <f t="shared" si="24"/>
        <v>-238.9</v>
      </c>
      <c r="P29" s="2">
        <f t="shared" si="24"/>
        <v>-150.69999999999999</v>
      </c>
      <c r="Q29" s="2">
        <f t="shared" ref="Q29:Q31" si="25">IF(I29=0,0, +N29/I29*100-100)</f>
        <v>-8.3725305738475981</v>
      </c>
      <c r="R29" s="11">
        <v>17</v>
      </c>
    </row>
    <row r="30" spans="1:18" ht="12.75" customHeight="1" x14ac:dyDescent="0.2">
      <c r="A30" s="11">
        <v>18</v>
      </c>
      <c r="B30" s="15" t="s">
        <v>30</v>
      </c>
      <c r="C30" s="2">
        <f t="shared" ref="C30:C31" si="26">SUM(D30+E30+F30+G30)</f>
        <v>-73.8</v>
      </c>
      <c r="D30" s="2">
        <v>-29.4</v>
      </c>
      <c r="E30" s="2">
        <v>-14.5</v>
      </c>
      <c r="F30" s="2">
        <v>-14.8</v>
      </c>
      <c r="G30" s="2">
        <v>-15.1</v>
      </c>
      <c r="H30" s="2">
        <f t="shared" ref="H30:H31" si="27">SUM(J30+K30+L30+M30)</f>
        <v>-260.20000000000005</v>
      </c>
      <c r="I30" s="2">
        <f t="shared" ref="I30:I31" si="28">SUM(J30+K30)</f>
        <v>-119.5</v>
      </c>
      <c r="J30" s="2">
        <v>-58.5</v>
      </c>
      <c r="K30" s="2">
        <v>-61</v>
      </c>
      <c r="L30" s="2">
        <v>-65.3</v>
      </c>
      <c r="M30" s="2">
        <v>-75.400000000000006</v>
      </c>
      <c r="N30" s="2">
        <f t="shared" ref="N30:N31" si="29">SUM(O30+P30)</f>
        <v>-133.6</v>
      </c>
      <c r="O30" s="2">
        <v>-63.6</v>
      </c>
      <c r="P30" s="2">
        <v>-70</v>
      </c>
      <c r="Q30" s="2">
        <f t="shared" si="25"/>
        <v>11.79916317991632</v>
      </c>
      <c r="R30" s="11">
        <v>18</v>
      </c>
    </row>
    <row r="31" spans="1:18" ht="12.75" customHeight="1" x14ac:dyDescent="0.2">
      <c r="A31" s="11">
        <v>19</v>
      </c>
      <c r="B31" s="15" t="s">
        <v>31</v>
      </c>
      <c r="C31" s="2">
        <f t="shared" si="26"/>
        <v>-489.70000000000005</v>
      </c>
      <c r="D31" s="2">
        <v>-122</v>
      </c>
      <c r="E31" s="2">
        <v>-114.4</v>
      </c>
      <c r="F31" s="2">
        <v>-121.7</v>
      </c>
      <c r="G31" s="2">
        <v>-131.6</v>
      </c>
      <c r="H31" s="2">
        <f t="shared" si="27"/>
        <v>-508.9</v>
      </c>
      <c r="I31" s="2">
        <f t="shared" si="28"/>
        <v>-305.7</v>
      </c>
      <c r="J31" s="2">
        <v>-180</v>
      </c>
      <c r="K31" s="2">
        <v>-125.7</v>
      </c>
      <c r="L31" s="2">
        <v>-130.69999999999999</v>
      </c>
      <c r="M31" s="2">
        <v>-72.5</v>
      </c>
      <c r="N31" s="2">
        <f t="shared" si="29"/>
        <v>-256</v>
      </c>
      <c r="O31" s="2">
        <v>-175.3</v>
      </c>
      <c r="P31" s="2">
        <v>-80.7</v>
      </c>
      <c r="Q31" s="2">
        <f t="shared" si="25"/>
        <v>-16.25776905462871</v>
      </c>
      <c r="R31" s="11">
        <v>19</v>
      </c>
    </row>
    <row r="32" spans="1:18" ht="12.75" customHeight="1" x14ac:dyDescent="0.2">
      <c r="A32" s="11">
        <v>20</v>
      </c>
      <c r="B32" s="17" t="s">
        <v>32</v>
      </c>
      <c r="C32" s="2">
        <f t="shared" ref="C32:P32" si="30">SUM(C33+C34)</f>
        <v>1598.9</v>
      </c>
      <c r="D32" s="2">
        <f t="shared" si="30"/>
        <v>439.5</v>
      </c>
      <c r="E32" s="2">
        <f t="shared" si="30"/>
        <v>369.09999999999997</v>
      </c>
      <c r="F32" s="2">
        <f t="shared" si="30"/>
        <v>388.5</v>
      </c>
      <c r="G32" s="2">
        <f t="shared" si="30"/>
        <v>401.8</v>
      </c>
      <c r="H32" s="2">
        <f t="shared" si="30"/>
        <v>1734.6999999999998</v>
      </c>
      <c r="I32" s="2">
        <f t="shared" si="30"/>
        <v>1010.4000000000001</v>
      </c>
      <c r="J32" s="2">
        <f t="shared" si="30"/>
        <v>488.4</v>
      </c>
      <c r="K32" s="2">
        <f t="shared" si="30"/>
        <v>522</v>
      </c>
      <c r="L32" s="2">
        <f t="shared" si="30"/>
        <v>468</v>
      </c>
      <c r="M32" s="2">
        <f t="shared" si="30"/>
        <v>256.3</v>
      </c>
      <c r="N32" s="2">
        <f t="shared" si="30"/>
        <v>1112.8999999999999</v>
      </c>
      <c r="O32" s="2">
        <f t="shared" si="30"/>
        <v>490.4</v>
      </c>
      <c r="P32" s="2">
        <f t="shared" si="30"/>
        <v>622.5</v>
      </c>
      <c r="Q32" s="2">
        <f t="shared" ref="Q32:Q34" si="31">IF(I32=0,0, +N32/I32*100-100)</f>
        <v>10.144497228820242</v>
      </c>
      <c r="R32" s="11">
        <v>20</v>
      </c>
    </row>
    <row r="33" spans="1:18" ht="12.75" customHeight="1" x14ac:dyDescent="0.2">
      <c r="A33" s="11">
        <v>21</v>
      </c>
      <c r="B33" s="17" t="s">
        <v>33</v>
      </c>
      <c r="C33" s="2">
        <f t="shared" ref="C33:C34" si="32">SUM(D33+E33+F33+G33)</f>
        <v>183.4</v>
      </c>
      <c r="D33" s="2">
        <v>88.9</v>
      </c>
      <c r="E33" s="2">
        <v>30.9</v>
      </c>
      <c r="F33" s="2">
        <v>31.5</v>
      </c>
      <c r="G33" s="2">
        <v>32.1</v>
      </c>
      <c r="H33" s="2">
        <f t="shared" ref="H33:H34" si="33">SUM(J33+K33+L33+M33)</f>
        <v>290</v>
      </c>
      <c r="I33" s="2">
        <f t="shared" ref="I33:I34" si="34">SUM(J33+K33)</f>
        <v>143.30000000000001</v>
      </c>
      <c r="J33" s="2">
        <v>65.099999999999994</v>
      </c>
      <c r="K33" s="2">
        <v>78.2</v>
      </c>
      <c r="L33" s="2">
        <v>69.5</v>
      </c>
      <c r="M33" s="2">
        <v>77.2</v>
      </c>
      <c r="N33" s="2">
        <f t="shared" ref="N33:N34" si="35">SUM(O33+P33)</f>
        <v>183.6</v>
      </c>
      <c r="O33" s="2">
        <v>77</v>
      </c>
      <c r="P33" s="2">
        <v>106.6</v>
      </c>
      <c r="Q33" s="2">
        <f t="shared" si="31"/>
        <v>28.122819260293085</v>
      </c>
      <c r="R33" s="11">
        <v>21</v>
      </c>
    </row>
    <row r="34" spans="1:18" ht="12.75" customHeight="1" x14ac:dyDescent="0.2">
      <c r="A34" s="11">
        <v>22</v>
      </c>
      <c r="B34" s="17" t="s">
        <v>34</v>
      </c>
      <c r="C34" s="2">
        <f t="shared" si="32"/>
        <v>1415.5</v>
      </c>
      <c r="D34" s="2">
        <v>350.6</v>
      </c>
      <c r="E34" s="2">
        <v>338.2</v>
      </c>
      <c r="F34" s="2">
        <v>357</v>
      </c>
      <c r="G34" s="2">
        <v>369.7</v>
      </c>
      <c r="H34" s="2">
        <f t="shared" si="33"/>
        <v>1444.6999999999998</v>
      </c>
      <c r="I34" s="2">
        <f t="shared" si="34"/>
        <v>867.1</v>
      </c>
      <c r="J34" s="2">
        <v>423.3</v>
      </c>
      <c r="K34" s="2">
        <v>443.8</v>
      </c>
      <c r="L34" s="2">
        <v>398.5</v>
      </c>
      <c r="M34" s="2">
        <v>179.1</v>
      </c>
      <c r="N34" s="2">
        <f t="shared" si="35"/>
        <v>929.3</v>
      </c>
      <c r="O34" s="2">
        <v>413.4</v>
      </c>
      <c r="P34" s="2">
        <v>515.9</v>
      </c>
      <c r="Q34" s="2">
        <f t="shared" si="31"/>
        <v>7.1733364087187113</v>
      </c>
      <c r="R34" s="11">
        <v>22</v>
      </c>
    </row>
    <row r="35" spans="1:18" ht="6" customHeight="1" x14ac:dyDescent="0.2">
      <c r="A35" s="12"/>
      <c r="B35" s="18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6" customHeight="1" x14ac:dyDescent="0.2">
      <c r="B36" s="4"/>
    </row>
    <row r="37" spans="1:18" x14ac:dyDescent="0.2">
      <c r="A37" s="1" t="s">
        <v>4</v>
      </c>
    </row>
    <row r="38" spans="1:18" x14ac:dyDescent="0.2">
      <c r="A38" s="1" t="s">
        <v>11</v>
      </c>
    </row>
    <row r="39" spans="1:18" x14ac:dyDescent="0.2">
      <c r="A39" s="1" t="s">
        <v>12</v>
      </c>
    </row>
  </sheetData>
  <mergeCells count="25">
    <mergeCell ref="H2:R2"/>
    <mergeCell ref="H4:R4"/>
    <mergeCell ref="H5:R5"/>
    <mergeCell ref="A2:G2"/>
    <mergeCell ref="A4:G4"/>
    <mergeCell ref="A5:G5"/>
    <mergeCell ref="A7:A11"/>
    <mergeCell ref="B7:B11"/>
    <mergeCell ref="C10:C11"/>
    <mergeCell ref="C7:G7"/>
    <mergeCell ref="C8:G8"/>
    <mergeCell ref="D10:G10"/>
    <mergeCell ref="C9:G9"/>
    <mergeCell ref="R7:R11"/>
    <mergeCell ref="H10:H11"/>
    <mergeCell ref="J10:M10"/>
    <mergeCell ref="Q7:Q8"/>
    <mergeCell ref="H9:M9"/>
    <mergeCell ref="N10:N11"/>
    <mergeCell ref="O10:P10"/>
    <mergeCell ref="N9:P9"/>
    <mergeCell ref="H7:P7"/>
    <mergeCell ref="H8:P8"/>
    <mergeCell ref="I10:I11"/>
    <mergeCell ref="Q10:Q11"/>
  </mergeCells>
  <phoneticPr fontId="0" type="noConversion"/>
  <printOptions horizontalCentered="1"/>
  <pageMargins left="0.74803149606299213" right="0.74803149606299213" top="0.98425196850393704" bottom="0.98425196850393704" header="0" footer="0"/>
  <pageSetup scale="67" orientation="portrait" horizontalDpi="300" verticalDpi="300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IDE</vt:lpstr>
      <vt:lpstr>'Cuadro 6 IDE'!Área_de_impresión</vt:lpstr>
      <vt:lpstr>'Cuadro 6 IDE'!Títulos_a_imprimir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radames</dc:creator>
  <cp:lastModifiedBy>Dalys Liao de Pardo</cp:lastModifiedBy>
  <cp:lastPrinted>2017-09-15T19:05:37Z</cp:lastPrinted>
  <dcterms:created xsi:type="dcterms:W3CDTF">2011-06-14T15:58:14Z</dcterms:created>
  <dcterms:modified xsi:type="dcterms:W3CDTF">2017-09-18T20:23:27Z</dcterms:modified>
</cp:coreProperties>
</file>